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coethecouncil-my.sharepoint.com/personal/sean_simone_pellinstitute_org/Documents/Research Products/Pell Research Brief/2025-10 - First Gen Anniv/"/>
    </mc:Choice>
  </mc:AlternateContent>
  <xr:revisionPtr revIDLastSave="151" documentId="8_{D037D3FA-C789-4C5F-80A7-7FE282AE61DE}" xr6:coauthVersionLast="47" xr6:coauthVersionMax="47" xr10:uidLastSave="{19214657-0D02-4058-93AF-27D16A679EB1}"/>
  <bookViews>
    <workbookView xWindow="-110" yWindow="-110" windowWidth="25820" windowHeight="15500" xr2:uid="{6C4CF142-8FBF-4436-A6CD-19EF0D69CC5E}"/>
  </bookViews>
  <sheets>
    <sheet name="Table for Figures" sheetId="4" r:id="rId1"/>
    <sheet name="US Attainment" sheetId="1" r:id="rId2"/>
    <sheet name="Figure 1" sheetId="10" r:id="rId3"/>
    <sheet name="Figure 2" sheetId="9" r:id="rId4"/>
    <sheet name="1996 Attainment GVF Calc" sheetId="8" r:id="rId5"/>
    <sheet name="Statistical Tests"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4" l="1"/>
  <c r="L5" i="7"/>
  <c r="F31" i="8"/>
  <c r="F30" i="8"/>
  <c r="F5" i="7" s="1"/>
  <c r="M4" i="7"/>
  <c r="L4" i="7"/>
  <c r="N4" i="7" l="1"/>
  <c r="G5" i="7"/>
  <c r="E5" i="7"/>
  <c r="M5" i="7" l="1"/>
  <c r="N5" i="7" s="1"/>
</calcChain>
</file>

<file path=xl/sharedStrings.xml><?xml version="1.0" encoding="utf-8"?>
<sst xmlns="http://schemas.openxmlformats.org/spreadsheetml/2006/main" count="70" uniqueCount="51">
  <si>
    <t>Year</t>
  </si>
  <si>
    <t>Population 25 Years and Over
(000)</t>
  </si>
  <si>
    <t>High School Graduate 
or Higher</t>
  </si>
  <si>
    <t>Bachelor's Degree 
or Higher</t>
  </si>
  <si>
    <t>Number(000)</t>
  </si>
  <si>
    <t>Percent</t>
  </si>
  <si>
    <t>Note: Data for 2007 to 2018 were calculated using the CPS Table Creator.</t>
  </si>
  <si>
    <t>and 2019 to 2023 data were calculated using the Census's MDAT system</t>
  </si>
  <si>
    <t>N/A</t>
  </si>
  <si>
    <t>U.S. bachelor's degree attainment rate</t>
  </si>
  <si>
    <t>Table A1. Percentage distribution of degree-seeking students who are first generation:  1996-2020 select years.</t>
  </si>
  <si>
    <t>Statistical Tests</t>
  </si>
  <si>
    <t>Comparisons</t>
  </si>
  <si>
    <t>Estimate 1 Year</t>
  </si>
  <si>
    <t>Estimate 2 Year</t>
  </si>
  <si>
    <t>Estimate 1</t>
  </si>
  <si>
    <t>Standard Error 1</t>
  </si>
  <si>
    <t>Estimate 2</t>
  </si>
  <si>
    <t>Standard Error 2</t>
  </si>
  <si>
    <t>Weight 1 - Sample Size</t>
  </si>
  <si>
    <t>Degrees of Freedom</t>
  </si>
  <si>
    <t>t-value</t>
  </si>
  <si>
    <t>p-value</t>
  </si>
  <si>
    <t>Percent First Generation</t>
  </si>
  <si>
    <t>U.S. Attainment</t>
  </si>
  <si>
    <t>Black</t>
  </si>
  <si>
    <t>Hispanic</t>
  </si>
  <si>
    <t>Weight 2 - Sample Size</t>
  </si>
  <si>
    <t>U.S. Census Bureau (1996). Current Population Survey, March 1996: Annual Demographic Data Documentation. https://www2.census.gov/programs-surveys/cps/techdocs/cpsmar96.pdf</t>
  </si>
  <si>
    <t>Source</t>
  </si>
  <si>
    <t>Standard error for a percentage</t>
  </si>
  <si>
    <t>b</t>
  </si>
  <si>
    <t>Beta parameter (Type II error)</t>
  </si>
  <si>
    <t>p</t>
  </si>
  <si>
    <t>Percentage</t>
  </si>
  <si>
    <t>Table C.  a and b parameters for standard error estimates for persons and families:  March 1996</t>
  </si>
  <si>
    <t>Total or White</t>
  </si>
  <si>
    <t>a</t>
  </si>
  <si>
    <t>Education Attainment</t>
  </si>
  <si>
    <t>x</t>
  </si>
  <si>
    <t>Denominator total</t>
  </si>
  <si>
    <t>Generalized Variance Function Calculation for 1996 CPS ASEC Data</t>
  </si>
  <si>
    <r>
      <rPr>
        <i/>
        <sz val="11"/>
        <color theme="1"/>
        <rFont val="Aptos Narrow"/>
        <family val="2"/>
        <scheme val="minor"/>
      </rPr>
      <t>s</t>
    </r>
    <r>
      <rPr>
        <vertAlign val="subscript"/>
        <sz val="11"/>
        <color theme="1"/>
        <rFont val="Aptos Narrow"/>
        <family val="2"/>
        <scheme val="minor"/>
      </rPr>
      <t>xp</t>
    </r>
  </si>
  <si>
    <t>1996 Attainment Est.</t>
  </si>
  <si>
    <t>Example from Pub</t>
  </si>
  <si>
    <t>First-generation students in higher education</t>
  </si>
  <si>
    <t>Source:  Pell Institute Postsecondary Opprtunity Data Archive.</t>
  </si>
  <si>
    <t>Table A2:  United States Population, High School Graduates, Bachelor's Graduate Counts and attainment rates: 1989-2023</t>
  </si>
  <si>
    <t>Standard Errors</t>
  </si>
  <si>
    <t>NOTES:  The question was asked slightly differently in 1990 and 1993 without explicitly asking if students "don't know."   Data are weighted estimates of the population. Weighted estimates and standard errors have been calculated using methods that account for the complex sample design employed during data collection. The code to retrieve results for First Generation Students using the NCES DataLab application (https://nces.ed.gov/datalab) is qxprmt for 1990, qpszwt for 1993, imtnmq for 1996-2018, and jrviqe for 2020. The 1996 standard errors for the attainment rates were derived using the Generalized Variance Function using the published alpha and beta parameters (U.S. Census Bureau, 1996). The standard errors for 2020 were derived from downloaded data from the IPUMS CPS website using replicate weights (Flood et al., 2025).</t>
  </si>
  <si>
    <t>SOURCE: National Center for Education Statistics, National Postsecondary Student Aid Student (1990, 1993, 1996, 2000, 2004, 2008, 2012, 2016, and 2020) and the Current Population Survey, Annual Social and Economic Supplement. Analysis by author.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</si>
</sst>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000"/>
    <numFmt numFmtId="167" formatCode="0.0"/>
  </numFmts>
  <fonts count="10" x14ac:knownFonts="1">
    <font>
      <sz val="11"/>
      <color theme="1"/>
      <name val="Aptos Narrow"/>
      <family val="2"/>
      <scheme val="minor"/>
    </font>
    <font>
      <sz val="11"/>
      <color theme="1"/>
      <name val="Aptos Narrow"/>
      <family val="2"/>
      <scheme val="minor"/>
    </font>
    <font>
      <b/>
      <sz val="12"/>
      <name val="Arial"/>
      <family val="2"/>
    </font>
    <font>
      <sz val="10"/>
      <name val="Arial"/>
      <family val="2"/>
    </font>
    <font>
      <b/>
      <sz val="11"/>
      <color theme="1"/>
      <name val="Aptos Narrow"/>
      <family val="2"/>
      <scheme val="minor"/>
    </font>
    <font>
      <b/>
      <u/>
      <sz val="11"/>
      <color theme="1"/>
      <name val="Aptos Narrow"/>
      <family val="2"/>
      <scheme val="minor"/>
    </font>
    <font>
      <vertAlign val="subscript"/>
      <sz val="11"/>
      <color theme="1"/>
      <name val="Aptos Narrow"/>
      <family val="2"/>
      <scheme val="minor"/>
    </font>
    <font>
      <i/>
      <sz val="11"/>
      <color theme="1"/>
      <name val="Aptos Narrow"/>
      <family val="2"/>
      <scheme val="minor"/>
    </font>
    <font>
      <sz val="10"/>
      <color theme="1"/>
      <name val="Arial"/>
      <family val="2"/>
    </font>
    <font>
      <sz val="11"/>
      <name val="Calibri"/>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cellStyleXfs>
  <cellXfs count="63">
    <xf numFmtId="0" fontId="0" fillId="0" borderId="0" xfId="0"/>
    <xf numFmtId="0" fontId="0" fillId="2" borderId="0" xfId="0" applyFill="1"/>
    <xf numFmtId="0" fontId="0" fillId="2" borderId="1" xfId="0" applyFill="1" applyBorder="1" applyAlignment="1">
      <alignment horizontal="right"/>
    </xf>
    <xf numFmtId="0" fontId="0" fillId="2" borderId="1" xfId="0" applyFill="1" applyBorder="1" applyAlignment="1">
      <alignment horizontal="right" wrapText="1"/>
    </xf>
    <xf numFmtId="0" fontId="0" fillId="2" borderId="1" xfId="0" applyFill="1" applyBorder="1"/>
    <xf numFmtId="9" fontId="0" fillId="2" borderId="1" xfId="0" applyNumberFormat="1" applyFill="1" applyBorder="1"/>
    <xf numFmtId="10" fontId="0" fillId="2" borderId="1" xfId="2" applyNumberFormat="1" applyFont="1" applyFill="1" applyBorder="1"/>
    <xf numFmtId="0" fontId="0" fillId="2" borderId="0" xfId="0" applyFill="1" applyAlignment="1">
      <alignment horizontal="left"/>
    </xf>
    <xf numFmtId="3" fontId="0" fillId="2" borderId="1" xfId="0" applyNumberFormat="1" applyFill="1" applyBorder="1" applyAlignment="1">
      <alignment horizontal="right"/>
    </xf>
    <xf numFmtId="164" fontId="0" fillId="2" borderId="1" xfId="1" applyNumberFormat="1" applyFont="1" applyFill="1" applyBorder="1" applyAlignment="1">
      <alignment horizontal="right"/>
    </xf>
    <xf numFmtId="43" fontId="0" fillId="2" borderId="1" xfId="0" applyNumberFormat="1" applyFill="1" applyBorder="1" applyAlignment="1">
      <alignment horizontal="left" indent="1"/>
    </xf>
    <xf numFmtId="43" fontId="0" fillId="2" borderId="0" xfId="0" applyNumberFormat="1" applyFill="1"/>
    <xf numFmtId="167" fontId="0" fillId="2" borderId="1" xfId="0" applyNumberFormat="1" applyFill="1" applyBorder="1"/>
    <xf numFmtId="0" fontId="0" fillId="2" borderId="8" xfId="0" applyFill="1" applyBorder="1" applyAlignment="1">
      <alignment horizontal="center"/>
    </xf>
    <xf numFmtId="0" fontId="0" fillId="2" borderId="9" xfId="0" applyFill="1" applyBorder="1" applyAlignment="1">
      <alignment horizontal="center"/>
    </xf>
    <xf numFmtId="0" fontId="2" fillId="2" borderId="0" xfId="0" applyFont="1" applyFill="1"/>
    <xf numFmtId="0" fontId="3" fillId="2" borderId="1" xfId="0" applyFont="1" applyFill="1" applyBorder="1" applyAlignment="1">
      <alignment horizontal="center" vertical="center"/>
    </xf>
    <xf numFmtId="0" fontId="3" fillId="2" borderId="1" xfId="0" applyFont="1" applyFill="1" applyBorder="1" applyAlignment="1">
      <alignment horizont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applyFill="1" applyBorder="1" applyAlignment="1">
      <alignment horizont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3" fillId="2" borderId="8" xfId="0" applyFont="1" applyFill="1" applyBorder="1" applyAlignment="1">
      <alignment horizontal="center"/>
    </xf>
    <xf numFmtId="0" fontId="3" fillId="2" borderId="1" xfId="0" applyFont="1" applyFill="1" applyBorder="1" applyAlignment="1">
      <alignment horizontal="center"/>
    </xf>
    <xf numFmtId="0" fontId="3" fillId="2" borderId="9" xfId="0" applyFont="1" applyFill="1" applyBorder="1" applyAlignment="1">
      <alignment horizontal="center"/>
    </xf>
    <xf numFmtId="0" fontId="0" fillId="2" borderId="2" xfId="0" applyFill="1" applyBorder="1"/>
    <xf numFmtId="0" fontId="0" fillId="2" borderId="10" xfId="0" applyFill="1" applyBorder="1"/>
    <xf numFmtId="0" fontId="0" fillId="2" borderId="11" xfId="0" applyFill="1" applyBorder="1"/>
    <xf numFmtId="0" fontId="0" fillId="2" borderId="3" xfId="0" applyFill="1" applyBorder="1"/>
    <xf numFmtId="0" fontId="0" fillId="2" borderId="4" xfId="0" applyFill="1" applyBorder="1"/>
    <xf numFmtId="164" fontId="0" fillId="2" borderId="12" xfId="1" applyNumberFormat="1" applyFont="1" applyFill="1" applyBorder="1"/>
    <xf numFmtId="164" fontId="0" fillId="2" borderId="0" xfId="1" applyNumberFormat="1" applyFont="1" applyFill="1" applyBorder="1"/>
    <xf numFmtId="165" fontId="0" fillId="2" borderId="12" xfId="2" applyNumberFormat="1" applyFont="1" applyFill="1" applyBorder="1"/>
    <xf numFmtId="165" fontId="0" fillId="2" borderId="5" xfId="2" applyNumberFormat="1" applyFont="1" applyFill="1" applyBorder="1"/>
    <xf numFmtId="0" fontId="3" fillId="2" borderId="4" xfId="0" applyFont="1" applyFill="1" applyBorder="1" applyAlignment="1">
      <alignment horizontal="right"/>
    </xf>
    <xf numFmtId="0" fontId="0" fillId="2" borderId="4" xfId="0" applyFill="1" applyBorder="1" applyAlignment="1">
      <alignment horizontal="right"/>
    </xf>
    <xf numFmtId="0" fontId="0" fillId="2" borderId="6" xfId="0" applyFill="1" applyBorder="1"/>
    <xf numFmtId="164" fontId="0" fillId="2" borderId="13" xfId="1" applyNumberFormat="1" applyFont="1" applyFill="1" applyBorder="1"/>
    <xf numFmtId="164" fontId="0" fillId="2" borderId="14" xfId="1" applyNumberFormat="1" applyFont="1" applyFill="1" applyBorder="1"/>
    <xf numFmtId="165" fontId="0" fillId="2" borderId="13" xfId="2" applyNumberFormat="1" applyFont="1" applyFill="1" applyBorder="1"/>
    <xf numFmtId="165" fontId="0" fillId="2" borderId="7" xfId="2" applyNumberFormat="1" applyFont="1" applyFill="1" applyBorder="1"/>
    <xf numFmtId="164" fontId="0" fillId="2" borderId="0" xfId="1" applyNumberFormat="1" applyFont="1" applyFill="1"/>
    <xf numFmtId="165" fontId="0" fillId="2" borderId="0" xfId="2" applyNumberFormat="1" applyFont="1" applyFill="1"/>
    <xf numFmtId="0" fontId="3" fillId="2" borderId="0" xfId="0" applyFont="1" applyFill="1"/>
    <xf numFmtId="0" fontId="8" fillId="2" borderId="0" xfId="0" applyFont="1" applyFill="1"/>
    <xf numFmtId="164" fontId="8" fillId="2" borderId="0" xfId="1" applyNumberFormat="1" applyFont="1" applyFill="1"/>
    <xf numFmtId="165" fontId="8" fillId="2" borderId="0" xfId="2" applyNumberFormat="1" applyFont="1" applyFill="1"/>
    <xf numFmtId="9" fontId="0" fillId="2" borderId="1" xfId="0" applyNumberFormat="1" applyFill="1" applyBorder="1" applyAlignment="1">
      <alignment horizontal="right"/>
    </xf>
    <xf numFmtId="0" fontId="4" fillId="2" borderId="0" xfId="0" applyFont="1" applyFill="1"/>
    <xf numFmtId="0" fontId="0" fillId="2" borderId="0" xfId="0" applyFill="1" applyAlignment="1">
      <alignment wrapText="1"/>
    </xf>
    <xf numFmtId="9" fontId="0" fillId="2" borderId="1" xfId="2" applyNumberFormat="1" applyFont="1" applyFill="1" applyBorder="1"/>
    <xf numFmtId="0" fontId="5" fillId="2" borderId="0" xfId="0" applyFont="1" applyFill="1"/>
    <xf numFmtId="0" fontId="4" fillId="2" borderId="0" xfId="0" applyFont="1" applyFill="1" applyAlignment="1">
      <alignment wrapText="1"/>
    </xf>
    <xf numFmtId="0" fontId="4" fillId="2" borderId="0" xfId="0" applyFont="1" applyFill="1" applyAlignment="1">
      <alignment horizontal="right" wrapText="1"/>
    </xf>
    <xf numFmtId="3" fontId="0" fillId="2" borderId="0" xfId="0" applyNumberFormat="1" applyFill="1"/>
    <xf numFmtId="166" fontId="0" fillId="2" borderId="0" xfId="0" applyNumberFormat="1" applyFill="1"/>
    <xf numFmtId="165" fontId="0" fillId="2" borderId="1" xfId="0" applyNumberFormat="1" applyFill="1" applyBorder="1" applyAlignment="1">
      <alignment horizontal="right"/>
    </xf>
    <xf numFmtId="10" fontId="0" fillId="2" borderId="1" xfId="0" applyNumberFormat="1" applyFill="1" applyBorder="1"/>
    <xf numFmtId="0" fontId="0" fillId="2" borderId="0" xfId="0" applyFill="1" applyAlignment="1">
      <alignment horizontal="left" wrapText="1"/>
    </xf>
    <xf numFmtId="9" fontId="0" fillId="2" borderId="1" xfId="2" applyFont="1" applyFill="1" applyBorder="1" applyAlignment="1">
      <alignment horizontal="right" wrapText="1"/>
    </xf>
  </cellXfs>
  <cellStyles count="4">
    <cellStyle name="Comma" xfId="1" builtinId="3"/>
    <cellStyle name="Normal" xfId="0" builtinId="0"/>
    <cellStyle name="Normal 2" xfId="3" xr:uid="{E6B8FADE-7025-4314-8F4F-6A77476C7EA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chartsheet" Target="chartsheets/sheet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worksheet" Target="worksheets/sheet3.xml"/><Relationship Id="rId10" Type="http://schemas.openxmlformats.org/officeDocument/2006/relationships/calcChain" Target="calcChain.xml"/><Relationship Id="rId4" Type="http://schemas.openxmlformats.org/officeDocument/2006/relationships/chartsheet" Target="chartsheets/sheet2.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 for Figures'!$C$5</c:f>
              <c:strCache>
                <c:ptCount val="1"/>
                <c:pt idx="0">
                  <c:v>First-generation students in higher education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'Table for Figures'!$B$8:$B$14</c15:sqref>
                  </c15:fullRef>
                </c:ext>
              </c:extLst>
              <c:f>('Table for Figures'!$B$8,'Table for Figures'!$B$14)</c:f>
              <c:numCache>
                <c:formatCode>General</c:formatCode>
                <c:ptCount val="2"/>
                <c:pt idx="0">
                  <c:v>1996</c:v>
                </c:pt>
                <c:pt idx="1">
                  <c:v>2020</c:v>
                </c:pt>
              </c:numCache>
            </c:numRef>
          </c:cat>
          <c:val>
            <c:numRef>
              <c:extLst>
                <c:ext xmlns:c15="http://schemas.microsoft.com/office/drawing/2012/chart" uri="{02D57815-91ED-43cb-92C2-25804820EDAC}">
                  <c15:fullRef>
                    <c15:sqref>'Table for Figures'!$C$8:$C$14</c15:sqref>
                  </c15:fullRef>
                </c:ext>
              </c:extLst>
              <c:f>('Table for Figures'!$C$8,'Table for Figures'!$C$14)</c:f>
              <c:numCache>
                <c:formatCode>0%</c:formatCode>
                <c:ptCount val="2"/>
                <c:pt idx="0">
                  <c:v>0.66473947999999994</c:v>
                </c:pt>
                <c:pt idx="1">
                  <c:v>0.53133526000000009</c:v>
                </c:pt>
              </c:numCache>
            </c:numRef>
          </c:val>
          <c:extLst>
            <c:ext xmlns:c16="http://schemas.microsoft.com/office/drawing/2014/chart" uri="{C3380CC4-5D6E-409C-BE32-E72D297353CC}">
              <c16:uniqueId val="{00000000-D065-465B-B9F4-3451799A0F65}"/>
            </c:ext>
          </c:extLst>
        </c:ser>
        <c:dLbls>
          <c:showLegendKey val="0"/>
          <c:showVal val="0"/>
          <c:showCatName val="0"/>
          <c:showSerName val="0"/>
          <c:showPercent val="0"/>
          <c:showBubbleSize val="0"/>
        </c:dLbls>
        <c:gapWidth val="100"/>
        <c:overlap val="-24"/>
        <c:axId val="2094647631"/>
        <c:axId val="2094643311"/>
        <c:extLst>
          <c:ext xmlns:c15="http://schemas.microsoft.com/office/drawing/2012/chart" uri="{02D57815-91ED-43cb-92C2-25804820EDAC}">
            <c15:filteredBarSeries>
              <c15:ser>
                <c:idx val="1"/>
                <c:order val="1"/>
                <c:tx>
                  <c:strRef>
                    <c:extLst>
                      <c:ext uri="{02D57815-91ED-43cb-92C2-25804820EDAC}">
                        <c15:formulaRef>
                          <c15:sqref>'Table for Figures'!$D$5</c15:sqref>
                        </c15:formulaRef>
                      </c:ext>
                    </c:extLst>
                    <c:strCache>
                      <c:ptCount val="1"/>
                      <c:pt idx="0">
                        <c:v>U.S. bachelor's degree attainment rate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uri="{02D57815-91ED-43cb-92C2-25804820EDAC}">
                        <c15:fullRef>
                          <c15:sqref>'Table for Figures'!$B$8:$B$14</c15:sqref>
                        </c15:fullRef>
                        <c15:formulaRef>
                          <c15:sqref>('Table for Figures'!$B$8,'Table for Figures'!$B$14)</c15:sqref>
                        </c15:formulaRef>
                      </c:ext>
                    </c:extLst>
                    <c:numCache>
                      <c:formatCode>General</c:formatCode>
                      <c:ptCount val="2"/>
                      <c:pt idx="0">
                        <c:v>1996</c:v>
                      </c:pt>
                      <c:pt idx="1">
                        <c:v>2020</c:v>
                      </c:pt>
                    </c:numCache>
                  </c:numRef>
                </c:cat>
                <c:val>
                  <c:numRef>
                    <c:extLst>
                      <c:ext uri="{02D57815-91ED-43cb-92C2-25804820EDAC}">
                        <c15:fullRef>
                          <c15:sqref>'Table for Figures'!$D$8:$D$14</c15:sqref>
                        </c15:fullRef>
                        <c15:formulaRef>
                          <c15:sqref>('Table for Figures'!$D$8,'Table for Figures'!$D$14)</c15:sqref>
                        </c15:formulaRef>
                      </c:ext>
                    </c:extLst>
                    <c:numCache>
                      <c:formatCode>0%</c:formatCode>
                      <c:ptCount val="2"/>
                      <c:pt idx="0">
                        <c:v>0.23559423733848206</c:v>
                      </c:pt>
                      <c:pt idx="1">
                        <c:v>0.37524288669510675</c:v>
                      </c:pt>
                    </c:numCache>
                  </c:numRef>
                </c:val>
                <c:extLst>
                  <c:ext xmlns:c16="http://schemas.microsoft.com/office/drawing/2014/chart" uri="{C3380CC4-5D6E-409C-BE32-E72D297353CC}">
                    <c16:uniqueId val="{00000001-D065-465B-B9F4-3451799A0F65}"/>
                  </c:ext>
                </c:extLst>
              </c15:ser>
            </c15:filteredBarSeries>
          </c:ext>
        </c:extLst>
      </c:barChart>
      <c:catAx>
        <c:axId val="2094647631"/>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4643311"/>
        <c:crosses val="autoZero"/>
        <c:auto val="1"/>
        <c:lblAlgn val="ctr"/>
        <c:lblOffset val="100"/>
        <c:noMultiLvlLbl val="0"/>
      </c:catAx>
      <c:valAx>
        <c:axId val="20946433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4647631"/>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'Table for Figures'!$C$5</c:f>
              <c:strCache>
                <c:ptCount val="1"/>
                <c:pt idx="0">
                  <c:v>First-generation students in higher education</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0-3931-412B-A3A4-87C42B1934B8}"/>
                </c:ext>
              </c:extLst>
            </c:dLbl>
            <c:dLbl>
              <c:idx val="2"/>
              <c:delete val="1"/>
              <c:extLst>
                <c:ext xmlns:c15="http://schemas.microsoft.com/office/drawing/2012/chart" uri="{CE6537A1-D6FC-4f65-9D91-7224C49458BB}"/>
                <c:ext xmlns:c16="http://schemas.microsoft.com/office/drawing/2014/chart" uri="{C3380CC4-5D6E-409C-BE32-E72D297353CC}">
                  <c16:uniqueId val="{00000001-3931-412B-A3A4-87C42B1934B8}"/>
                </c:ext>
              </c:extLst>
            </c:dLbl>
            <c:dLbl>
              <c:idx val="3"/>
              <c:delete val="1"/>
              <c:extLst>
                <c:ext xmlns:c15="http://schemas.microsoft.com/office/drawing/2012/chart" uri="{CE6537A1-D6FC-4f65-9D91-7224C49458BB}"/>
                <c:ext xmlns:c16="http://schemas.microsoft.com/office/drawing/2014/chart" uri="{C3380CC4-5D6E-409C-BE32-E72D297353CC}">
                  <c16:uniqueId val="{00000002-3931-412B-A3A4-87C42B1934B8}"/>
                </c:ext>
              </c:extLst>
            </c:dLbl>
            <c:dLbl>
              <c:idx val="4"/>
              <c:delete val="1"/>
              <c:extLst>
                <c:ext xmlns:c15="http://schemas.microsoft.com/office/drawing/2012/chart" uri="{CE6537A1-D6FC-4f65-9D91-7224C49458BB}"/>
                <c:ext xmlns:c16="http://schemas.microsoft.com/office/drawing/2014/chart" uri="{C3380CC4-5D6E-409C-BE32-E72D297353CC}">
                  <c16:uniqueId val="{00000003-3931-412B-A3A4-87C42B1934B8}"/>
                </c:ext>
              </c:extLst>
            </c:dLbl>
            <c:dLbl>
              <c:idx val="5"/>
              <c:delete val="1"/>
              <c:extLst>
                <c:ext xmlns:c15="http://schemas.microsoft.com/office/drawing/2012/chart" uri="{CE6537A1-D6FC-4f65-9D91-7224C49458BB}"/>
                <c:ext xmlns:c16="http://schemas.microsoft.com/office/drawing/2014/chart" uri="{C3380CC4-5D6E-409C-BE32-E72D297353CC}">
                  <c16:uniqueId val="{00000004-3931-412B-A3A4-87C42B1934B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'Table for Figures'!$B$8:$B$14</c:f>
              <c:numCache>
                <c:formatCode>General</c:formatCode>
                <c:ptCount val="7"/>
                <c:pt idx="0">
                  <c:v>1996</c:v>
                </c:pt>
                <c:pt idx="1">
                  <c:v>2000</c:v>
                </c:pt>
                <c:pt idx="2">
                  <c:v>2004</c:v>
                </c:pt>
                <c:pt idx="3">
                  <c:v>2008</c:v>
                </c:pt>
                <c:pt idx="4">
                  <c:v>2012</c:v>
                </c:pt>
                <c:pt idx="5">
                  <c:v>2016</c:v>
                </c:pt>
                <c:pt idx="6">
                  <c:v>2020</c:v>
                </c:pt>
              </c:numCache>
            </c:numRef>
          </c:cat>
          <c:val>
            <c:numRef>
              <c:f>'Table for Figures'!$C$8:$C$14</c:f>
              <c:numCache>
                <c:formatCode>0%</c:formatCode>
                <c:ptCount val="7"/>
                <c:pt idx="0">
                  <c:v>0.66473947999999994</c:v>
                </c:pt>
                <c:pt idx="1">
                  <c:v>0.60362042000000005</c:v>
                </c:pt>
                <c:pt idx="2">
                  <c:v>0.57868878000000001</c:v>
                </c:pt>
                <c:pt idx="3">
                  <c:v>0.60210538000000002</c:v>
                </c:pt>
                <c:pt idx="4">
                  <c:v>0.60733229</c:v>
                </c:pt>
                <c:pt idx="5">
                  <c:v>0.54576448999999994</c:v>
                </c:pt>
                <c:pt idx="6">
                  <c:v>0.53133526000000009</c:v>
                </c:pt>
              </c:numCache>
            </c:numRef>
          </c:val>
          <c:smooth val="0"/>
          <c:extLst>
            <c:ext xmlns:c16="http://schemas.microsoft.com/office/drawing/2014/chart" uri="{C3380CC4-5D6E-409C-BE32-E72D297353CC}">
              <c16:uniqueId val="{00000005-3931-412B-A3A4-87C42B1934B8}"/>
            </c:ext>
          </c:extLst>
        </c:ser>
        <c:ser>
          <c:idx val="1"/>
          <c:order val="1"/>
          <c:tx>
            <c:strRef>
              <c:f>'Table for Figures'!$D$5</c:f>
              <c:strCache>
                <c:ptCount val="1"/>
                <c:pt idx="0">
                  <c:v>U.S. bachelor's degree attainment rate</c:v>
                </c:pt>
              </c:strCache>
            </c:strRef>
          </c:tx>
          <c:spPr>
            <a:ln w="34925" cap="rnd">
              <a:solidFill>
                <a:schemeClr val="accent2"/>
              </a:solidFill>
              <a:round/>
            </a:ln>
            <a:effectLst>
              <a:outerShdw blurRad="57150" dist="19050" dir="5400000" algn="ctr" rotWithShape="0">
                <a:srgbClr val="000000">
                  <a:alpha val="63000"/>
                </a:srgbClr>
              </a:outerShdw>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6-3931-412B-A3A4-87C42B1934B8}"/>
                </c:ext>
              </c:extLst>
            </c:dLbl>
            <c:dLbl>
              <c:idx val="2"/>
              <c:delete val="1"/>
              <c:extLst>
                <c:ext xmlns:c15="http://schemas.microsoft.com/office/drawing/2012/chart" uri="{CE6537A1-D6FC-4f65-9D91-7224C49458BB}"/>
                <c:ext xmlns:c16="http://schemas.microsoft.com/office/drawing/2014/chart" uri="{C3380CC4-5D6E-409C-BE32-E72D297353CC}">
                  <c16:uniqueId val="{00000007-3931-412B-A3A4-87C42B1934B8}"/>
                </c:ext>
              </c:extLst>
            </c:dLbl>
            <c:dLbl>
              <c:idx val="3"/>
              <c:delete val="1"/>
              <c:extLst>
                <c:ext xmlns:c15="http://schemas.microsoft.com/office/drawing/2012/chart" uri="{CE6537A1-D6FC-4f65-9D91-7224C49458BB}"/>
                <c:ext xmlns:c16="http://schemas.microsoft.com/office/drawing/2014/chart" uri="{C3380CC4-5D6E-409C-BE32-E72D297353CC}">
                  <c16:uniqueId val="{00000008-3931-412B-A3A4-87C42B1934B8}"/>
                </c:ext>
              </c:extLst>
            </c:dLbl>
            <c:dLbl>
              <c:idx val="4"/>
              <c:delete val="1"/>
              <c:extLst>
                <c:ext xmlns:c15="http://schemas.microsoft.com/office/drawing/2012/chart" uri="{CE6537A1-D6FC-4f65-9D91-7224C49458BB}"/>
                <c:ext xmlns:c16="http://schemas.microsoft.com/office/drawing/2014/chart" uri="{C3380CC4-5D6E-409C-BE32-E72D297353CC}">
                  <c16:uniqueId val="{00000009-3931-412B-A3A4-87C42B1934B8}"/>
                </c:ext>
              </c:extLst>
            </c:dLbl>
            <c:dLbl>
              <c:idx val="5"/>
              <c:delete val="1"/>
              <c:extLst>
                <c:ext xmlns:c15="http://schemas.microsoft.com/office/drawing/2012/chart" uri="{CE6537A1-D6FC-4f65-9D91-7224C49458BB}"/>
                <c:ext xmlns:c16="http://schemas.microsoft.com/office/drawing/2014/chart" uri="{C3380CC4-5D6E-409C-BE32-E72D297353CC}">
                  <c16:uniqueId val="{0000000A-3931-412B-A3A4-87C42B1934B8}"/>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'Table for Figures'!$B$8:$B$14</c:f>
              <c:numCache>
                <c:formatCode>General</c:formatCode>
                <c:ptCount val="7"/>
                <c:pt idx="0">
                  <c:v>1996</c:v>
                </c:pt>
                <c:pt idx="1">
                  <c:v>2000</c:v>
                </c:pt>
                <c:pt idx="2">
                  <c:v>2004</c:v>
                </c:pt>
                <c:pt idx="3">
                  <c:v>2008</c:v>
                </c:pt>
                <c:pt idx="4">
                  <c:v>2012</c:v>
                </c:pt>
                <c:pt idx="5">
                  <c:v>2016</c:v>
                </c:pt>
                <c:pt idx="6">
                  <c:v>2020</c:v>
                </c:pt>
              </c:numCache>
            </c:numRef>
          </c:cat>
          <c:val>
            <c:numRef>
              <c:f>'Table for Figures'!$D$8:$D$14</c:f>
              <c:numCache>
                <c:formatCode>0%</c:formatCode>
                <c:ptCount val="7"/>
                <c:pt idx="0">
                  <c:v>0.23559423733848206</c:v>
                </c:pt>
                <c:pt idx="1">
                  <c:v>0.25597711008388963</c:v>
                </c:pt>
                <c:pt idx="2">
                  <c:v>0.27694328738387769</c:v>
                </c:pt>
                <c:pt idx="3">
                  <c:v>0.29435886464127797</c:v>
                </c:pt>
                <c:pt idx="4">
                  <c:v>0.30935575325056214</c:v>
                </c:pt>
                <c:pt idx="5">
                  <c:v>0.33439681513554742</c:v>
                </c:pt>
                <c:pt idx="6">
                  <c:v>0.37524288669510675</c:v>
                </c:pt>
              </c:numCache>
            </c:numRef>
          </c:val>
          <c:smooth val="0"/>
          <c:extLst>
            <c:ext xmlns:c16="http://schemas.microsoft.com/office/drawing/2014/chart" uri="{C3380CC4-5D6E-409C-BE32-E72D297353CC}">
              <c16:uniqueId val="{0000000B-3931-412B-A3A4-87C42B1934B8}"/>
            </c:ext>
          </c:extLst>
        </c:ser>
        <c:dLbls>
          <c:showLegendKey val="0"/>
          <c:showVal val="0"/>
          <c:showCatName val="0"/>
          <c:showSerName val="0"/>
          <c:showPercent val="0"/>
          <c:showBubbleSize val="0"/>
        </c:dLbls>
        <c:smooth val="0"/>
        <c:axId val="2094647631"/>
        <c:axId val="2094643311"/>
      </c:lineChart>
      <c:catAx>
        <c:axId val="2094647631"/>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4643311"/>
        <c:crosses val="autoZero"/>
        <c:auto val="1"/>
        <c:lblAlgn val="ctr"/>
        <c:lblOffset val="100"/>
        <c:noMultiLvlLbl val="0"/>
      </c:catAx>
      <c:valAx>
        <c:axId val="20946433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4647631"/>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21A40CB-ECF5-45E7-B46B-81ED3A765F3E}">
  <sheetPr/>
  <sheetViews>
    <sheetView zoomScale="112"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E88E980-120F-46A4-9909-AD863FD507E8}">
  <sheetPr/>
  <sheetViews>
    <sheetView zoomScale="112"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8663214" cy="6287634"/>
    <xdr:graphicFrame macro="">
      <xdr:nvGraphicFramePr>
        <xdr:cNvPr id="2" name="Chart 1">
          <a:extLst>
            <a:ext uri="{FF2B5EF4-FFF2-40B4-BE49-F238E27FC236}">
              <a16:creationId xmlns:a16="http://schemas.microsoft.com/office/drawing/2014/main" id="{5419E129-9886-74CF-6064-59D5BD16E34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3214" cy="6287634"/>
    <xdr:graphicFrame macro="">
      <xdr:nvGraphicFramePr>
        <xdr:cNvPr id="2" name="Chart 1">
          <a:extLst>
            <a:ext uri="{FF2B5EF4-FFF2-40B4-BE49-F238E27FC236}">
              <a16:creationId xmlns:a16="http://schemas.microsoft.com/office/drawing/2014/main" id="{EBFD0D11-FB83-8612-FFCC-40202B190D9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3</xdr:col>
      <xdr:colOff>352425</xdr:colOff>
      <xdr:row>6</xdr:row>
      <xdr:rowOff>28575</xdr:rowOff>
    </xdr:from>
    <xdr:to>
      <xdr:col>7</xdr:col>
      <xdr:colOff>152837</xdr:colOff>
      <xdr:row>10</xdr:row>
      <xdr:rowOff>55943</xdr:rowOff>
    </xdr:to>
    <xdr:pic>
      <xdr:nvPicPr>
        <xdr:cNvPr id="2" name="Picture 1">
          <a:extLst>
            <a:ext uri="{FF2B5EF4-FFF2-40B4-BE49-F238E27FC236}">
              <a16:creationId xmlns:a16="http://schemas.microsoft.com/office/drawing/2014/main" id="{BAF569A3-74BD-1EF3-EAC2-9CDDF047F5A1}"/>
            </a:ext>
          </a:extLst>
        </xdr:cNvPr>
        <xdr:cNvPicPr>
          <a:picLocks noChangeAspect="1"/>
        </xdr:cNvPicPr>
      </xdr:nvPicPr>
      <xdr:blipFill>
        <a:blip xmlns:r="http://schemas.openxmlformats.org/officeDocument/2006/relationships" r:embed="rId1"/>
        <a:stretch>
          <a:fillRect/>
        </a:stretch>
      </xdr:blipFill>
      <xdr:spPr>
        <a:xfrm>
          <a:off x="2181225" y="1171575"/>
          <a:ext cx="2238812" cy="7893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F5CB-3F74-4664-9AFB-C762C6C7F151}">
  <dimension ref="B3:H29"/>
  <sheetViews>
    <sheetView tabSelected="1" workbookViewId="0">
      <selection activeCell="A2" sqref="A2"/>
    </sheetView>
  </sheetViews>
  <sheetFormatPr defaultRowHeight="14.5" x14ac:dyDescent="0.35"/>
  <cols>
    <col min="1" max="1" width="4.54296875" style="1" customWidth="1"/>
    <col min="2" max="2" width="14.6328125" style="1" customWidth="1"/>
    <col min="3" max="3" width="16.36328125" style="1" customWidth="1"/>
    <col min="4" max="4" width="19" style="1" customWidth="1"/>
    <col min="5" max="16384" width="8.7265625" style="1"/>
  </cols>
  <sheetData>
    <row r="3" spans="2:4" x14ac:dyDescent="0.35">
      <c r="B3" s="1" t="s">
        <v>10</v>
      </c>
    </row>
    <row r="5" spans="2:4" ht="43.5" x14ac:dyDescent="0.35">
      <c r="B5" s="2" t="s">
        <v>0</v>
      </c>
      <c r="C5" s="3" t="s">
        <v>45</v>
      </c>
      <c r="D5" s="3" t="s">
        <v>9</v>
      </c>
    </row>
    <row r="6" spans="2:4" x14ac:dyDescent="0.35">
      <c r="B6" s="2">
        <v>1990</v>
      </c>
      <c r="C6" s="53">
        <v>0.61299999999999999</v>
      </c>
      <c r="D6" s="62">
        <v>0.2177503220582282</v>
      </c>
    </row>
    <row r="7" spans="2:4" x14ac:dyDescent="0.35">
      <c r="B7" s="2">
        <v>1993</v>
      </c>
      <c r="C7" s="53">
        <v>0.621</v>
      </c>
      <c r="D7" s="3" t="s">
        <v>8</v>
      </c>
    </row>
    <row r="8" spans="2:4" x14ac:dyDescent="0.35">
      <c r="B8" s="4">
        <v>1996</v>
      </c>
      <c r="C8" s="53">
        <v>0.66473947999999994</v>
      </c>
      <c r="D8" s="5">
        <v>0.23559423733848206</v>
      </c>
    </row>
    <row r="9" spans="2:4" x14ac:dyDescent="0.35">
      <c r="B9" s="4">
        <v>2000</v>
      </c>
      <c r="C9" s="53">
        <v>0.60362042000000005</v>
      </c>
      <c r="D9" s="5">
        <v>0.25597711008388963</v>
      </c>
    </row>
    <row r="10" spans="2:4" x14ac:dyDescent="0.35">
      <c r="B10" s="4">
        <v>2004</v>
      </c>
      <c r="C10" s="53">
        <v>0.57868878000000001</v>
      </c>
      <c r="D10" s="5">
        <v>0.27694328738387769</v>
      </c>
    </row>
    <row r="11" spans="2:4" x14ac:dyDescent="0.35">
      <c r="B11" s="4">
        <v>2008</v>
      </c>
      <c r="C11" s="53">
        <v>0.60210538000000002</v>
      </c>
      <c r="D11" s="5">
        <v>0.29435886464127797</v>
      </c>
    </row>
    <row r="12" spans="2:4" x14ac:dyDescent="0.35">
      <c r="B12" s="4">
        <v>2012</v>
      </c>
      <c r="C12" s="53">
        <v>0.60733229</v>
      </c>
      <c r="D12" s="5">
        <v>0.30935575325056214</v>
      </c>
    </row>
    <row r="13" spans="2:4" x14ac:dyDescent="0.35">
      <c r="B13" s="4">
        <v>2016</v>
      </c>
      <c r="C13" s="53">
        <v>0.54576448999999994</v>
      </c>
      <c r="D13" s="5">
        <v>0.33439681513554742</v>
      </c>
    </row>
    <row r="14" spans="2:4" x14ac:dyDescent="0.35">
      <c r="B14" s="4">
        <v>2020</v>
      </c>
      <c r="C14" s="53">
        <v>0.53133526000000009</v>
      </c>
      <c r="D14" s="5">
        <v>0.37524288669510675</v>
      </c>
    </row>
    <row r="15" spans="2:4" x14ac:dyDescent="0.35">
      <c r="B15" s="4"/>
      <c r="C15" s="4"/>
      <c r="D15" s="4"/>
    </row>
    <row r="16" spans="2:4" x14ac:dyDescent="0.35">
      <c r="B16" s="4" t="s">
        <v>48</v>
      </c>
      <c r="C16" s="4"/>
      <c r="D16" s="4"/>
    </row>
    <row r="17" spans="2:8" x14ac:dyDescent="0.35">
      <c r="B17" s="4"/>
      <c r="C17" s="4"/>
      <c r="D17" s="4"/>
    </row>
    <row r="18" spans="2:8" x14ac:dyDescent="0.35">
      <c r="B18" s="4">
        <v>1990</v>
      </c>
      <c r="C18" s="6">
        <v>6.3E-3</v>
      </c>
      <c r="D18" s="2" t="s">
        <v>8</v>
      </c>
    </row>
    <row r="19" spans="2:8" x14ac:dyDescent="0.35">
      <c r="B19" s="4">
        <v>1993</v>
      </c>
      <c r="C19" s="6">
        <v>5.0000000000000001E-3</v>
      </c>
      <c r="D19" s="2" t="s">
        <v>8</v>
      </c>
    </row>
    <row r="20" spans="2:8" x14ac:dyDescent="0.35">
      <c r="B20" s="4">
        <v>1996</v>
      </c>
      <c r="C20" s="6">
        <v>6.4693769999999992E-3</v>
      </c>
      <c r="D20" s="6">
        <f>'Statistical Tests'!F5</f>
        <v>1.718488982907794E-3</v>
      </c>
    </row>
    <row r="21" spans="2:8" x14ac:dyDescent="0.35">
      <c r="B21" s="4">
        <v>2000</v>
      </c>
      <c r="C21" s="6">
        <v>4.4805690000000002E-3</v>
      </c>
      <c r="D21" s="59" t="s">
        <v>8</v>
      </c>
    </row>
    <row r="22" spans="2:8" x14ac:dyDescent="0.35">
      <c r="B22" s="4">
        <v>2004</v>
      </c>
      <c r="C22" s="6">
        <v>3.2581590000000001E-3</v>
      </c>
      <c r="D22" s="50" t="s">
        <v>8</v>
      </c>
    </row>
    <row r="23" spans="2:8" x14ac:dyDescent="0.35">
      <c r="B23" s="4">
        <v>2008</v>
      </c>
      <c r="C23" s="6">
        <v>2.364157E-3</v>
      </c>
      <c r="D23" s="50" t="s">
        <v>8</v>
      </c>
    </row>
    <row r="24" spans="2:8" x14ac:dyDescent="0.35">
      <c r="B24" s="4">
        <v>2012</v>
      </c>
      <c r="C24" s="6">
        <v>2.849992E-3</v>
      </c>
      <c r="D24" s="50" t="s">
        <v>8</v>
      </c>
    </row>
    <row r="25" spans="2:8" x14ac:dyDescent="0.35">
      <c r="B25" s="4">
        <v>2016</v>
      </c>
      <c r="C25" s="6">
        <v>2.8548889999999998E-3</v>
      </c>
      <c r="D25" s="50" t="s">
        <v>8</v>
      </c>
    </row>
    <row r="26" spans="2:8" x14ac:dyDescent="0.35">
      <c r="B26" s="4">
        <v>2020</v>
      </c>
      <c r="C26" s="6">
        <v>3.0999999999999999E-3</v>
      </c>
      <c r="D26" s="60">
        <v>2.37697E-3</v>
      </c>
    </row>
    <row r="28" spans="2:8" ht="150.5" customHeight="1" x14ac:dyDescent="0.35">
      <c r="B28" s="61" t="s">
        <v>49</v>
      </c>
      <c r="C28" s="61"/>
      <c r="D28" s="61"/>
      <c r="E28" s="61"/>
      <c r="F28" s="61"/>
      <c r="G28" s="61"/>
      <c r="H28" s="61"/>
    </row>
    <row r="29" spans="2:8" ht="49.5" customHeight="1" x14ac:dyDescent="0.35">
      <c r="B29" s="52" t="s">
        <v>50</v>
      </c>
      <c r="C29" s="52"/>
      <c r="D29" s="52"/>
      <c r="E29" s="52"/>
      <c r="F29" s="52"/>
      <c r="G29" s="52"/>
      <c r="H29" s="52"/>
    </row>
  </sheetData>
  <mergeCells count="2">
    <mergeCell ref="B28:H28"/>
    <mergeCell ref="B29:H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5D447-7D77-4CDA-9A4D-B18EFDDE3E6A}">
  <dimension ref="A1:F45"/>
  <sheetViews>
    <sheetView zoomScaleNormal="100" workbookViewId="0">
      <selection activeCell="F32" sqref="F32"/>
    </sheetView>
  </sheetViews>
  <sheetFormatPr defaultRowHeight="14.5" x14ac:dyDescent="0.35"/>
  <cols>
    <col min="1" max="1" width="8.7265625" style="1"/>
    <col min="2" max="2" width="11.26953125" style="1" bestFit="1" customWidth="1"/>
    <col min="3" max="3" width="13.1796875" style="1" customWidth="1"/>
    <col min="4" max="4" width="12.54296875" style="1" customWidth="1"/>
    <col min="5" max="5" width="12.1796875" style="1" customWidth="1"/>
    <col min="6" max="6" width="11.7265625" style="1" customWidth="1"/>
    <col min="7" max="16384" width="8.7265625" style="1"/>
  </cols>
  <sheetData>
    <row r="1" spans="1:6" x14ac:dyDescent="0.35">
      <c r="A1" s="46" t="s">
        <v>47</v>
      </c>
    </row>
    <row r="2" spans="1:6" ht="15.5" x14ac:dyDescent="0.35">
      <c r="A2" s="15"/>
    </row>
    <row r="3" spans="1:6" x14ac:dyDescent="0.35">
      <c r="A3" s="16" t="s">
        <v>0</v>
      </c>
      <c r="B3" s="17" t="s">
        <v>1</v>
      </c>
      <c r="C3" s="18" t="s">
        <v>2</v>
      </c>
      <c r="D3" s="19"/>
      <c r="E3" s="18" t="s">
        <v>3</v>
      </c>
      <c r="F3" s="19"/>
    </row>
    <row r="4" spans="1:6" x14ac:dyDescent="0.35">
      <c r="A4" s="16"/>
      <c r="B4" s="20"/>
      <c r="C4" s="21"/>
      <c r="D4" s="22"/>
      <c r="E4" s="21"/>
      <c r="F4" s="22"/>
    </row>
    <row r="5" spans="1:6" x14ac:dyDescent="0.35">
      <c r="A5" s="16"/>
      <c r="B5" s="20"/>
      <c r="C5" s="23"/>
      <c r="D5" s="24"/>
      <c r="E5" s="23"/>
      <c r="F5" s="24"/>
    </row>
    <row r="6" spans="1:6" x14ac:dyDescent="0.35">
      <c r="A6" s="16"/>
      <c r="B6" s="20"/>
      <c r="C6" s="25" t="s">
        <v>4</v>
      </c>
      <c r="D6" s="26" t="s">
        <v>5</v>
      </c>
      <c r="E6" s="26" t="s">
        <v>4</v>
      </c>
      <c r="F6" s="27" t="s">
        <v>5</v>
      </c>
    </row>
    <row r="7" spans="1:6" x14ac:dyDescent="0.35">
      <c r="A7" s="28"/>
      <c r="B7" s="29"/>
      <c r="C7" s="30"/>
      <c r="D7" s="29"/>
      <c r="E7" s="29"/>
      <c r="F7" s="31"/>
    </row>
    <row r="8" spans="1:6" x14ac:dyDescent="0.35">
      <c r="A8" s="32">
        <v>2023</v>
      </c>
      <c r="B8" s="33">
        <v>227673.59700000001</v>
      </c>
      <c r="C8" s="34">
        <v>208147.49199999997</v>
      </c>
      <c r="D8" s="35">
        <v>0.91423641011829737</v>
      </c>
      <c r="E8" s="33">
        <v>87312.347000000038</v>
      </c>
      <c r="F8" s="36">
        <v>0.38349790292108416</v>
      </c>
    </row>
    <row r="9" spans="1:6" x14ac:dyDescent="0.35">
      <c r="A9" s="32">
        <v>2022</v>
      </c>
      <c r="B9" s="33">
        <v>226274.38099999994</v>
      </c>
      <c r="C9" s="34">
        <v>206341.41899999997</v>
      </c>
      <c r="D9" s="35">
        <v>0.91190800340759759</v>
      </c>
      <c r="E9" s="33">
        <v>85217.504000000001</v>
      </c>
      <c r="F9" s="36">
        <v>0.37661136724090749</v>
      </c>
    </row>
    <row r="10" spans="1:6" x14ac:dyDescent="0.35">
      <c r="A10" s="37">
        <v>2021</v>
      </c>
      <c r="B10" s="33">
        <v>224580.15299999993</v>
      </c>
      <c r="C10" s="34">
        <v>204525.94499999998</v>
      </c>
      <c r="D10" s="35">
        <v>0.91070356070155511</v>
      </c>
      <c r="E10" s="33">
        <v>85036.994000000021</v>
      </c>
      <c r="F10" s="36">
        <v>0.37864874907267537</v>
      </c>
    </row>
    <row r="11" spans="1:6" x14ac:dyDescent="0.35">
      <c r="A11" s="37">
        <v>2020</v>
      </c>
      <c r="B11" s="33">
        <v>223057.71000000002</v>
      </c>
      <c r="C11" s="34">
        <v>202849.85400000008</v>
      </c>
      <c r="D11" s="35">
        <v>0.90940525660377336</v>
      </c>
      <c r="E11" s="33">
        <v>83700.818999999989</v>
      </c>
      <c r="F11" s="36">
        <v>0.37524288669510675</v>
      </c>
    </row>
    <row r="12" spans="1:6" x14ac:dyDescent="0.35">
      <c r="A12" s="37">
        <v>2019</v>
      </c>
      <c r="B12" s="33">
        <v>221478.435</v>
      </c>
      <c r="C12" s="34">
        <v>199503.36800000002</v>
      </c>
      <c r="D12" s="35">
        <v>0.90078010529557884</v>
      </c>
      <c r="E12" s="33">
        <v>79816.125999999989</v>
      </c>
      <c r="F12" s="36">
        <v>0.36037877005948676</v>
      </c>
    </row>
    <row r="13" spans="1:6" x14ac:dyDescent="0.35">
      <c r="A13" s="37">
        <v>2018</v>
      </c>
      <c r="B13" s="33">
        <v>219835</v>
      </c>
      <c r="C13" s="34">
        <v>197420</v>
      </c>
      <c r="D13" s="35">
        <v>0.89803716423681401</v>
      </c>
      <c r="E13" s="33">
        <v>76922</v>
      </c>
      <c r="F13" s="36">
        <v>0.34990788545954921</v>
      </c>
    </row>
    <row r="14" spans="1:6" x14ac:dyDescent="0.35">
      <c r="A14" s="37">
        <v>2017</v>
      </c>
      <c r="B14" s="33">
        <v>216920</v>
      </c>
      <c r="C14" s="34">
        <v>194373</v>
      </c>
      <c r="D14" s="35">
        <v>0.89605845472985435</v>
      </c>
      <c r="E14" s="33">
        <v>74099</v>
      </c>
      <c r="F14" s="36">
        <v>0.34159598008482389</v>
      </c>
    </row>
    <row r="15" spans="1:6" x14ac:dyDescent="0.35">
      <c r="A15" s="37">
        <v>2016</v>
      </c>
      <c r="B15" s="33">
        <v>215017</v>
      </c>
      <c r="C15" s="34">
        <v>191566</v>
      </c>
      <c r="D15" s="35">
        <v>0.89093420520237931</v>
      </c>
      <c r="E15" s="33">
        <v>71901</v>
      </c>
      <c r="F15" s="36">
        <v>0.33439681513554742</v>
      </c>
    </row>
    <row r="16" spans="1:6" x14ac:dyDescent="0.35">
      <c r="A16" s="37">
        <v>2015</v>
      </c>
      <c r="B16" s="33">
        <v>212136</v>
      </c>
      <c r="C16" s="34">
        <v>187551</v>
      </c>
      <c r="D16" s="35">
        <v>0.8841073650865483</v>
      </c>
      <c r="E16" s="33">
        <v>68944</v>
      </c>
      <c r="F16" s="36">
        <v>0.32499905720858319</v>
      </c>
    </row>
    <row r="17" spans="1:6" x14ac:dyDescent="0.35">
      <c r="A17" s="37">
        <v>2014</v>
      </c>
      <c r="B17" s="33">
        <v>209285</v>
      </c>
      <c r="C17" s="34">
        <v>184823</v>
      </c>
      <c r="D17" s="35">
        <v>0.88311632462909428</v>
      </c>
      <c r="E17" s="33">
        <v>66877</v>
      </c>
      <c r="F17" s="36">
        <v>0.31954989607473061</v>
      </c>
    </row>
    <row r="18" spans="1:6" x14ac:dyDescent="0.35">
      <c r="A18" s="38">
        <v>2013</v>
      </c>
      <c r="B18" s="33">
        <v>206898</v>
      </c>
      <c r="C18" s="34">
        <v>182384</v>
      </c>
      <c r="D18" s="35">
        <v>0.88151649605119431</v>
      </c>
      <c r="E18" s="33">
        <v>65507</v>
      </c>
      <c r="F18" s="36">
        <v>0.31661495036201415</v>
      </c>
    </row>
    <row r="19" spans="1:6" x14ac:dyDescent="0.35">
      <c r="A19" s="38">
        <v>2012</v>
      </c>
      <c r="B19" s="33">
        <v>204580</v>
      </c>
      <c r="C19" s="34">
        <v>179300</v>
      </c>
      <c r="D19" s="35">
        <v>0.87642975852967053</v>
      </c>
      <c r="E19" s="33">
        <v>63288</v>
      </c>
      <c r="F19" s="36">
        <v>0.30935575325056214</v>
      </c>
    </row>
    <row r="20" spans="1:6" x14ac:dyDescent="0.35">
      <c r="A20" s="32">
        <v>2011</v>
      </c>
      <c r="B20" s="33">
        <v>201540</v>
      </c>
      <c r="C20" s="34">
        <v>176508</v>
      </c>
      <c r="D20" s="35">
        <v>0.87579636796665672</v>
      </c>
      <c r="E20" s="33">
        <v>61346</v>
      </c>
      <c r="F20" s="36">
        <v>0.30438622605934307</v>
      </c>
    </row>
    <row r="21" spans="1:6" x14ac:dyDescent="0.35">
      <c r="A21" s="32">
        <v>2010</v>
      </c>
      <c r="B21" s="33">
        <v>199925</v>
      </c>
      <c r="C21" s="34">
        <v>174223</v>
      </c>
      <c r="D21" s="35">
        <v>0.87144179067150185</v>
      </c>
      <c r="E21" s="33">
        <v>59841</v>
      </c>
      <c r="F21" s="36">
        <v>0.29931724396648746</v>
      </c>
    </row>
    <row r="22" spans="1:6" x14ac:dyDescent="0.35">
      <c r="A22" s="32">
        <v>2009</v>
      </c>
      <c r="B22" s="33">
        <v>198286</v>
      </c>
      <c r="C22" s="34">
        <v>171868</v>
      </c>
      <c r="D22" s="35">
        <v>0.8667682035040295</v>
      </c>
      <c r="E22" s="33">
        <v>58573</v>
      </c>
      <c r="F22" s="36">
        <v>0.29539654841995905</v>
      </c>
    </row>
    <row r="23" spans="1:6" x14ac:dyDescent="0.35">
      <c r="A23" s="32">
        <v>2008</v>
      </c>
      <c r="B23" s="33">
        <v>196308</v>
      </c>
      <c r="C23" s="34">
        <v>169963</v>
      </c>
      <c r="D23" s="35">
        <v>0.86579762414165495</v>
      </c>
      <c r="E23" s="33">
        <v>57785</v>
      </c>
      <c r="F23" s="36">
        <v>0.29435886464127797</v>
      </c>
    </row>
    <row r="24" spans="1:6" x14ac:dyDescent="0.35">
      <c r="A24" s="32">
        <v>2007</v>
      </c>
      <c r="B24" s="33">
        <v>194318</v>
      </c>
      <c r="C24" s="34">
        <v>166582</v>
      </c>
      <c r="D24" s="35">
        <v>0.85726489568645214</v>
      </c>
      <c r="E24" s="33">
        <v>55846</v>
      </c>
      <c r="F24" s="36">
        <v>0.2873948887905392</v>
      </c>
    </row>
    <row r="25" spans="1:6" x14ac:dyDescent="0.35">
      <c r="A25" s="32">
        <v>2006</v>
      </c>
      <c r="B25" s="33">
        <v>191883</v>
      </c>
      <c r="C25" s="34">
        <v>163978.91899999997</v>
      </c>
      <c r="D25" s="35">
        <v>0.85457762803374959</v>
      </c>
      <c r="E25" s="33">
        <v>53746.35300000001</v>
      </c>
      <c r="F25" s="36">
        <v>0.28009960757336505</v>
      </c>
    </row>
    <row r="26" spans="1:6" x14ac:dyDescent="0.35">
      <c r="A26" s="32">
        <v>2005</v>
      </c>
      <c r="B26" s="33">
        <v>189365</v>
      </c>
      <c r="C26" s="34">
        <v>161347.44600000003</v>
      </c>
      <c r="D26" s="35">
        <v>0.85204470731127735</v>
      </c>
      <c r="E26" s="33">
        <v>52376.906000000003</v>
      </c>
      <c r="F26" s="36">
        <v>0.2765923269875637</v>
      </c>
    </row>
    <row r="27" spans="1:6" x14ac:dyDescent="0.35">
      <c r="A27" s="32">
        <v>2004</v>
      </c>
      <c r="B27" s="33">
        <v>186872</v>
      </c>
      <c r="C27" s="34">
        <v>159133.72000000003</v>
      </c>
      <c r="D27" s="35">
        <v>0.85156534954407315</v>
      </c>
      <c r="E27" s="33">
        <v>51752.945999999996</v>
      </c>
      <c r="F27" s="36">
        <v>0.27694328738387769</v>
      </c>
    </row>
    <row r="28" spans="1:6" x14ac:dyDescent="0.35">
      <c r="A28" s="32">
        <v>2003</v>
      </c>
      <c r="B28" s="33">
        <v>185185</v>
      </c>
      <c r="C28" s="34">
        <v>156583.76500000001</v>
      </c>
      <c r="D28" s="35">
        <v>0.84555317655317663</v>
      </c>
      <c r="E28" s="33">
        <v>50378.247999999992</v>
      </c>
      <c r="F28" s="36">
        <v>0.27204281124281121</v>
      </c>
    </row>
    <row r="29" spans="1:6" x14ac:dyDescent="0.35">
      <c r="A29" s="32">
        <v>2002</v>
      </c>
      <c r="B29" s="33">
        <v>182140</v>
      </c>
      <c r="C29" s="34">
        <v>153272.136</v>
      </c>
      <c r="D29" s="35">
        <v>0.84150728011419784</v>
      </c>
      <c r="E29" s="33">
        <v>48697.252000000008</v>
      </c>
      <c r="F29" s="36">
        <v>0.2673616558691117</v>
      </c>
    </row>
    <row r="30" spans="1:6" x14ac:dyDescent="0.35">
      <c r="A30" s="32">
        <v>2001</v>
      </c>
      <c r="B30" s="33">
        <v>180386</v>
      </c>
      <c r="C30" s="34">
        <v>151900.21799999999</v>
      </c>
      <c r="D30" s="35">
        <v>0.84208429700752829</v>
      </c>
      <c r="E30" s="33">
        <v>47234.517999999989</v>
      </c>
      <c r="F30" s="36">
        <v>0.26185246083398928</v>
      </c>
    </row>
    <row r="31" spans="1:6" x14ac:dyDescent="0.35">
      <c r="A31" s="32">
        <v>2000</v>
      </c>
      <c r="B31" s="33">
        <v>175230</v>
      </c>
      <c r="C31" s="34">
        <v>147399.44800000003</v>
      </c>
      <c r="D31" s="35">
        <v>0.84117701306853865</v>
      </c>
      <c r="E31" s="33">
        <v>44854.868999999977</v>
      </c>
      <c r="F31" s="36">
        <v>0.25597711008388963</v>
      </c>
    </row>
    <row r="32" spans="1:6" x14ac:dyDescent="0.35">
      <c r="A32" s="32">
        <v>1999</v>
      </c>
      <c r="B32" s="33">
        <v>173754</v>
      </c>
      <c r="C32" s="34">
        <v>144939.75100000008</v>
      </c>
      <c r="D32" s="35">
        <v>0.8341664134350868</v>
      </c>
      <c r="E32" s="33">
        <v>43811.462999999996</v>
      </c>
      <c r="F32" s="36">
        <v>0.25214650022445523</v>
      </c>
    </row>
    <row r="33" spans="1:6" x14ac:dyDescent="0.35">
      <c r="A33" s="32">
        <v>1998</v>
      </c>
      <c r="B33" s="33">
        <v>172209</v>
      </c>
      <c r="C33" s="34">
        <v>142646.57399999996</v>
      </c>
      <c r="D33" s="35">
        <v>0.82833402435412762</v>
      </c>
      <c r="E33" s="33">
        <v>41983.866000000009</v>
      </c>
      <c r="F33" s="36">
        <v>0.24379600369318682</v>
      </c>
    </row>
    <row r="34" spans="1:6" x14ac:dyDescent="0.35">
      <c r="A34" s="32">
        <v>1997</v>
      </c>
      <c r="B34" s="33">
        <v>170583</v>
      </c>
      <c r="C34" s="34">
        <v>140065.33400000006</v>
      </c>
      <c r="D34" s="35">
        <v>0.82109784679598818</v>
      </c>
      <c r="E34" s="33">
        <v>40695.480000000018</v>
      </c>
      <c r="F34" s="36">
        <v>0.23856703188477174</v>
      </c>
    </row>
    <row r="35" spans="1:6" x14ac:dyDescent="0.35">
      <c r="A35" s="32">
        <v>1996</v>
      </c>
      <c r="B35" s="33">
        <v>168325</v>
      </c>
      <c r="C35" s="34">
        <v>137614.935</v>
      </c>
      <c r="D35" s="35">
        <v>0.8175549383632853</v>
      </c>
      <c r="E35" s="33">
        <v>39656.399999999994</v>
      </c>
      <c r="F35" s="36">
        <v>0.23559423733848206</v>
      </c>
    </row>
    <row r="36" spans="1:6" x14ac:dyDescent="0.35">
      <c r="A36" s="32">
        <v>1995</v>
      </c>
      <c r="B36" s="33">
        <v>166441</v>
      </c>
      <c r="C36" s="34">
        <v>135937.91200000001</v>
      </c>
      <c r="D36" s="35">
        <v>0.81673332892736772</v>
      </c>
      <c r="E36" s="33">
        <v>38231.029999999984</v>
      </c>
      <c r="F36" s="36">
        <v>0.22969718999525349</v>
      </c>
    </row>
    <row r="37" spans="1:6" x14ac:dyDescent="0.35">
      <c r="A37" s="32">
        <v>1994</v>
      </c>
      <c r="B37" s="33">
        <v>164510</v>
      </c>
      <c r="C37" s="34">
        <v>133089.57700000002</v>
      </c>
      <c r="D37" s="35">
        <v>0.80900599963528064</v>
      </c>
      <c r="E37" s="33">
        <v>36485.404000000002</v>
      </c>
      <c r="F37" s="36">
        <v>0.22178228679107653</v>
      </c>
    </row>
    <row r="38" spans="1:6" x14ac:dyDescent="0.35">
      <c r="A38" s="32">
        <v>1993</v>
      </c>
      <c r="B38" s="33">
        <v>163014</v>
      </c>
      <c r="C38" s="34">
        <v>130806.40499999998</v>
      </c>
      <c r="D38" s="35">
        <v>0.80242436232470826</v>
      </c>
      <c r="E38" s="33">
        <v>35496.35100000001</v>
      </c>
      <c r="F38" s="36">
        <v>0.2177503220582282</v>
      </c>
    </row>
    <row r="39" spans="1:6" x14ac:dyDescent="0.35">
      <c r="A39" s="32">
        <v>1991</v>
      </c>
      <c r="B39" s="33">
        <v>158697</v>
      </c>
      <c r="C39" s="34">
        <v>124466.01100000003</v>
      </c>
      <c r="D39" s="35">
        <v>0.78429970950931671</v>
      </c>
      <c r="E39" s="33">
        <v>33911.144999999997</v>
      </c>
      <c r="F39" s="36">
        <v>0.21368485226563827</v>
      </c>
    </row>
    <row r="40" spans="1:6" x14ac:dyDescent="0.35">
      <c r="A40" s="39">
        <v>1989</v>
      </c>
      <c r="B40" s="40">
        <v>154162</v>
      </c>
      <c r="C40" s="41">
        <v>118361.82299999997</v>
      </c>
      <c r="D40" s="42">
        <v>0.76777560618051122</v>
      </c>
      <c r="E40" s="40">
        <v>32553.04199999999</v>
      </c>
      <c r="F40" s="43">
        <v>0.21116125893540555</v>
      </c>
    </row>
    <row r="41" spans="1:6" x14ac:dyDescent="0.35">
      <c r="B41" s="44"/>
      <c r="C41" s="44"/>
      <c r="D41" s="45"/>
      <c r="E41" s="44"/>
      <c r="F41" s="45"/>
    </row>
    <row r="42" spans="1:6" s="47" customFormat="1" ht="12.5" x14ac:dyDescent="0.25">
      <c r="A42" s="47" t="s">
        <v>46</v>
      </c>
      <c r="B42" s="48"/>
      <c r="C42" s="48"/>
      <c r="D42" s="49"/>
      <c r="E42" s="48"/>
      <c r="F42" s="49"/>
    </row>
    <row r="43" spans="1:6" x14ac:dyDescent="0.35">
      <c r="A43" s="46" t="s">
        <v>6</v>
      </c>
      <c r="B43" s="44"/>
      <c r="C43" s="44"/>
      <c r="D43" s="45"/>
      <c r="E43" s="44"/>
      <c r="F43" s="45"/>
    </row>
    <row r="44" spans="1:6" x14ac:dyDescent="0.35">
      <c r="A44" s="46" t="s">
        <v>7</v>
      </c>
      <c r="B44" s="44"/>
      <c r="C44" s="44"/>
      <c r="D44" s="45"/>
      <c r="E44" s="44"/>
      <c r="F44" s="45"/>
    </row>
    <row r="45" spans="1:6" x14ac:dyDescent="0.35">
      <c r="B45" s="44"/>
      <c r="C45" s="44"/>
      <c r="D45" s="45"/>
      <c r="E45" s="44"/>
      <c r="F45" s="45"/>
    </row>
  </sheetData>
  <mergeCells count="4">
    <mergeCell ref="A3:A6"/>
    <mergeCell ref="B3:B6"/>
    <mergeCell ref="C3:D5"/>
    <mergeCell ref="E3:F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6E160-445B-4C61-B29E-E076A88B114A}">
  <dimension ref="B2:K31"/>
  <sheetViews>
    <sheetView workbookViewId="0">
      <selection activeCell="C8" sqref="C8"/>
    </sheetView>
  </sheetViews>
  <sheetFormatPr defaultColWidth="9.1796875" defaultRowHeight="14.5" x14ac:dyDescent="0.35"/>
  <cols>
    <col min="1" max="1" width="2.6328125" style="1" customWidth="1"/>
    <col min="2" max="2" width="21.81640625" style="1" customWidth="1"/>
    <col min="3" max="3" width="12.54296875" style="1" bestFit="1" customWidth="1"/>
    <col min="4" max="16384" width="9.1796875" style="1"/>
  </cols>
  <sheetData>
    <row r="2" spans="2:5" x14ac:dyDescent="0.35">
      <c r="B2" s="51" t="s">
        <v>41</v>
      </c>
    </row>
    <row r="4" spans="2:5" x14ac:dyDescent="0.35">
      <c r="B4" s="1" t="s">
        <v>29</v>
      </c>
    </row>
    <row r="5" spans="2:5" x14ac:dyDescent="0.35">
      <c r="B5" s="1" t="s">
        <v>28</v>
      </c>
    </row>
    <row r="13" spans="2:5" ht="16.5" x14ac:dyDescent="0.45">
      <c r="D13" s="7" t="s">
        <v>42</v>
      </c>
      <c r="E13" s="1" t="s">
        <v>30</v>
      </c>
    </row>
    <row r="14" spans="2:5" x14ac:dyDescent="0.35">
      <c r="D14" s="1" t="s">
        <v>31</v>
      </c>
      <c r="E14" s="1" t="s">
        <v>32</v>
      </c>
    </row>
    <row r="15" spans="2:5" x14ac:dyDescent="0.35">
      <c r="D15" s="1" t="s">
        <v>33</v>
      </c>
      <c r="E15" s="1" t="s">
        <v>34</v>
      </c>
    </row>
    <row r="16" spans="2:5" x14ac:dyDescent="0.35">
      <c r="D16" s="1" t="s">
        <v>39</v>
      </c>
      <c r="E16" s="1" t="s">
        <v>40</v>
      </c>
    </row>
    <row r="21" spans="2:11" x14ac:dyDescent="0.35">
      <c r="B21" s="1" t="s">
        <v>35</v>
      </c>
    </row>
    <row r="23" spans="2:11" x14ac:dyDescent="0.35">
      <c r="B23" s="4"/>
      <c r="C23" s="13" t="s">
        <v>36</v>
      </c>
      <c r="D23" s="14"/>
      <c r="E23" s="13" t="s">
        <v>25</v>
      </c>
      <c r="F23" s="14"/>
      <c r="G23" s="13" t="s">
        <v>26</v>
      </c>
      <c r="H23" s="14"/>
    </row>
    <row r="24" spans="2:11" x14ac:dyDescent="0.35">
      <c r="B24" s="4"/>
      <c r="C24" s="2" t="s">
        <v>37</v>
      </c>
      <c r="D24" s="2" t="s">
        <v>31</v>
      </c>
      <c r="E24" s="2" t="s">
        <v>37</v>
      </c>
      <c r="F24" s="2" t="s">
        <v>31</v>
      </c>
      <c r="G24" s="2" t="s">
        <v>37</v>
      </c>
      <c r="H24" s="2" t="s">
        <v>31</v>
      </c>
    </row>
    <row r="25" spans="2:11" x14ac:dyDescent="0.35">
      <c r="B25" s="4" t="s">
        <v>38</v>
      </c>
      <c r="C25" s="2">
        <v>-17</v>
      </c>
      <c r="D25" s="8">
        <v>2757</v>
      </c>
      <c r="E25" s="2">
        <v>-2.0000000000000001E-4</v>
      </c>
      <c r="F25" s="8">
        <v>3736</v>
      </c>
      <c r="G25" s="2">
        <v>-1.9599999999999999E-4</v>
      </c>
      <c r="H25" s="8">
        <v>3736</v>
      </c>
    </row>
    <row r="29" spans="2:11" ht="16.5" x14ac:dyDescent="0.45">
      <c r="B29" s="4"/>
      <c r="C29" s="2" t="s">
        <v>39</v>
      </c>
      <c r="D29" s="2" t="s">
        <v>31</v>
      </c>
      <c r="E29" s="2" t="s">
        <v>33</v>
      </c>
      <c r="F29" s="2" t="s">
        <v>42</v>
      </c>
    </row>
    <row r="30" spans="2:11" x14ac:dyDescent="0.35">
      <c r="B30" s="4" t="s">
        <v>43</v>
      </c>
      <c r="C30" s="9">
        <v>168325000</v>
      </c>
      <c r="D30" s="9">
        <v>2757</v>
      </c>
      <c r="E30" s="2">
        <v>23.6</v>
      </c>
      <c r="F30" s="10">
        <f>SQRT((D30/C30)*E30*(100-E30))</f>
        <v>0.1718488982907794</v>
      </c>
      <c r="H30" s="11"/>
      <c r="K30" s="11"/>
    </row>
    <row r="31" spans="2:11" x14ac:dyDescent="0.35">
      <c r="B31" s="4" t="s">
        <v>44</v>
      </c>
      <c r="C31" s="9">
        <v>8419000</v>
      </c>
      <c r="D31" s="9">
        <v>3736</v>
      </c>
      <c r="E31" s="12">
        <v>12</v>
      </c>
      <c r="F31" s="10">
        <f>SQRT((D31/C31)*E31*(100-E31))</f>
        <v>0.68454994218971488</v>
      </c>
    </row>
  </sheetData>
  <mergeCells count="3">
    <mergeCell ref="E23:F23"/>
    <mergeCell ref="C23:D23"/>
    <mergeCell ref="G23:H2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983E8-BC80-413C-B6D1-4DA5B7483D62}">
  <dimension ref="A1:N6"/>
  <sheetViews>
    <sheetView workbookViewId="0">
      <selection activeCell="H5" sqref="H5"/>
    </sheetView>
  </sheetViews>
  <sheetFormatPr defaultRowHeight="14.5" x14ac:dyDescent="0.35"/>
  <cols>
    <col min="1" max="1" width="35.26953125" style="1" customWidth="1"/>
    <col min="2" max="4" width="8.7265625" style="1"/>
    <col min="5" max="5" width="11.81640625" style="1" customWidth="1"/>
    <col min="6" max="6" width="15.26953125" style="1" bestFit="1" customWidth="1"/>
    <col min="7" max="7" width="14" style="1" customWidth="1"/>
    <col min="8" max="8" width="16.26953125" style="1" customWidth="1"/>
    <col min="9" max="13" width="8.7265625" style="1"/>
    <col min="14" max="14" width="12" style="1" bestFit="1" customWidth="1"/>
    <col min="15" max="16384" width="8.7265625" style="1"/>
  </cols>
  <sheetData>
    <row r="1" spans="1:14" x14ac:dyDescent="0.35">
      <c r="A1" s="54" t="s">
        <v>11</v>
      </c>
    </row>
    <row r="3" spans="1:14" ht="43.5" x14ac:dyDescent="0.35">
      <c r="A3" s="55" t="s">
        <v>12</v>
      </c>
      <c r="B3" s="56" t="s">
        <v>13</v>
      </c>
      <c r="C3" s="56" t="s">
        <v>14</v>
      </c>
      <c r="D3" s="56"/>
      <c r="E3" s="56" t="s">
        <v>15</v>
      </c>
      <c r="F3" s="56" t="s">
        <v>16</v>
      </c>
      <c r="G3" s="56" t="s">
        <v>17</v>
      </c>
      <c r="H3" s="56" t="s">
        <v>18</v>
      </c>
      <c r="I3" s="56"/>
      <c r="J3" s="56" t="s">
        <v>19</v>
      </c>
      <c r="K3" s="56" t="s">
        <v>27</v>
      </c>
      <c r="L3" s="56" t="s">
        <v>20</v>
      </c>
      <c r="M3" s="56" t="s">
        <v>21</v>
      </c>
      <c r="N3" s="56" t="s">
        <v>22</v>
      </c>
    </row>
    <row r="4" spans="1:14" x14ac:dyDescent="0.35">
      <c r="A4" s="1" t="s">
        <v>23</v>
      </c>
      <c r="B4" s="1">
        <v>1996</v>
      </c>
      <c r="C4" s="1">
        <v>2020</v>
      </c>
      <c r="E4" s="1">
        <v>0.66473947999999994</v>
      </c>
      <c r="F4" s="1">
        <v>6.4693769999999992E-3</v>
      </c>
      <c r="G4" s="1">
        <v>0.54160874000000003</v>
      </c>
      <c r="H4" s="1">
        <v>2.7677459999999997E-3</v>
      </c>
      <c r="J4" s="57">
        <v>59509</v>
      </c>
      <c r="K4" s="57">
        <v>146160</v>
      </c>
      <c r="L4" s="57">
        <f>(J4-1)+(K4-1)</f>
        <v>205667</v>
      </c>
      <c r="M4" s="1">
        <f>ABS((E4 - G4)) / SQRT((F4^2) + (H4^2))</f>
        <v>17.49869829271238</v>
      </c>
      <c r="N4" s="58">
        <f>_xlfn.T.DIST.2T(M4,L4)</f>
        <v>1.6437984511430174E-68</v>
      </c>
    </row>
    <row r="5" spans="1:14" x14ac:dyDescent="0.35">
      <c r="A5" s="1" t="s">
        <v>24</v>
      </c>
      <c r="B5" s="1">
        <v>1996</v>
      </c>
      <c r="C5" s="1">
        <v>2020</v>
      </c>
      <c r="E5" s="1">
        <f>'US Attainment'!F35</f>
        <v>0.23559423733848206</v>
      </c>
      <c r="F5" s="1">
        <f>'1996 Attainment GVF Calc'!F30/100</f>
        <v>1.718488982907794E-3</v>
      </c>
      <c r="G5" s="1">
        <f>'US Attainment'!F11</f>
        <v>0.37524288669510675</v>
      </c>
      <c r="H5" s="1">
        <v>2.37697E-3</v>
      </c>
      <c r="J5" s="57">
        <v>130476</v>
      </c>
      <c r="K5" s="57">
        <v>146160</v>
      </c>
      <c r="L5" s="57">
        <f>(J5-1)+(K5-1)</f>
        <v>276634</v>
      </c>
      <c r="M5" s="1">
        <f>ABS((E5 - G5)) / SQRT((F5^2) + (H5^2))</f>
        <v>47.610962715963616</v>
      </c>
      <c r="N5" s="58">
        <f>_xlfn.T.DIST.2T(M5,L5)</f>
        <v>0</v>
      </c>
    </row>
    <row r="6" spans="1:14" x14ac:dyDescent="0.35">
      <c r="N6" s="5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Charts</vt:lpstr>
      </vt:variant>
      <vt:variant>
        <vt:i4>2</vt:i4>
      </vt:variant>
    </vt:vector>
  </HeadingPairs>
  <TitlesOfParts>
    <vt:vector size="6" baseType="lpstr">
      <vt:lpstr>Table for Figures</vt:lpstr>
      <vt:lpstr>US Attainment</vt:lpstr>
      <vt:lpstr>1996 Attainment GVF Calc</vt:lpstr>
      <vt:lpstr>Statistical Tests</vt:lpstr>
      <vt:lpstr>Figure 1</vt:lpstr>
      <vt:lpstr>Figure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Simone</dc:creator>
  <cp:lastModifiedBy>Sean Simone</cp:lastModifiedBy>
  <dcterms:created xsi:type="dcterms:W3CDTF">2025-10-06T16:47:32Z</dcterms:created>
  <dcterms:modified xsi:type="dcterms:W3CDTF">2025-11-06T18:06:11Z</dcterms:modified>
</cp:coreProperties>
</file>